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lina\Downloads\"/>
    </mc:Choice>
  </mc:AlternateContent>
  <xr:revisionPtr revIDLastSave="0" documentId="13_ncr:1_{460DB2BE-950D-4B72-A948-E0A38AD496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ПБ" sheetId="10" r:id="rId1"/>
    <sheet name="прил 1, 2" sheetId="11" r:id="rId2"/>
  </sheets>
  <calcPr calcId="181029"/>
</workbook>
</file>

<file path=xl/calcChain.xml><?xml version="1.0" encoding="utf-8"?>
<calcChain xmlns="http://schemas.openxmlformats.org/spreadsheetml/2006/main">
  <c r="I69" i="10" l="1"/>
  <c r="H69" i="10" s="1"/>
  <c r="I67" i="10"/>
  <c r="H67" i="10" s="1"/>
  <c r="I64" i="10"/>
  <c r="H64" i="10" s="1"/>
  <c r="I18" i="10" l="1"/>
  <c r="H18" i="10" s="1"/>
  <c r="I19" i="10"/>
  <c r="H19" i="10" s="1"/>
  <c r="I20" i="10"/>
  <c r="H20" i="10" s="1"/>
  <c r="I21" i="10"/>
  <c r="H21" i="10" s="1"/>
  <c r="I15" i="10"/>
  <c r="H15" i="10" s="1"/>
  <c r="E11" i="10" l="1"/>
  <c r="H11" i="10" s="1"/>
  <c r="D43" i="11" l="1"/>
  <c r="D19" i="11"/>
  <c r="A5" i="11"/>
  <c r="F53" i="10"/>
  <c r="G53" i="10"/>
  <c r="E53" i="10"/>
  <c r="F43" i="10"/>
  <c r="G43" i="10"/>
  <c r="E43" i="10"/>
  <c r="F34" i="10"/>
  <c r="G34" i="10"/>
  <c r="E34" i="10"/>
  <c r="F27" i="10"/>
  <c r="G27" i="10"/>
  <c r="E27" i="10"/>
  <c r="D25" i="10"/>
  <c r="D26" i="10"/>
  <c r="D28" i="10"/>
  <c r="D29" i="10"/>
  <c r="D30" i="10"/>
  <c r="D31" i="10"/>
  <c r="D32" i="10"/>
  <c r="D33" i="10"/>
  <c r="D35" i="10"/>
  <c r="D36" i="10"/>
  <c r="D37" i="10"/>
  <c r="D38" i="10"/>
  <c r="D39" i="10"/>
  <c r="D40" i="10"/>
  <c r="D41" i="10"/>
  <c r="D42" i="10"/>
  <c r="D44" i="10"/>
  <c r="D45" i="10"/>
  <c r="D46" i="10"/>
  <c r="D47" i="10"/>
  <c r="D48" i="10"/>
  <c r="D49" i="10"/>
  <c r="D50" i="10"/>
  <c r="D51" i="10"/>
  <c r="D52" i="10"/>
  <c r="D54" i="10"/>
  <c r="D55" i="10"/>
  <c r="D56" i="10"/>
  <c r="D57" i="10"/>
  <c r="D58" i="10"/>
  <c r="D17" i="10"/>
  <c r="G24" i="10" l="1"/>
  <c r="F43" i="11"/>
  <c r="E43" i="11" s="1"/>
  <c r="F19" i="11"/>
  <c r="E19" i="11" s="1"/>
  <c r="I58" i="10"/>
  <c r="H58" i="10" s="1"/>
  <c r="I57" i="10"/>
  <c r="H57" i="10" s="1"/>
  <c r="I56" i="10"/>
  <c r="H56" i="10" s="1"/>
  <c r="I55" i="10"/>
  <c r="H55" i="10" s="1"/>
  <c r="I54" i="10"/>
  <c r="H54" i="10" s="1"/>
  <c r="I52" i="10"/>
  <c r="H52" i="10" s="1"/>
  <c r="I51" i="10"/>
  <c r="H51" i="10" s="1"/>
  <c r="I50" i="10"/>
  <c r="H50" i="10" s="1"/>
  <c r="I49" i="10"/>
  <c r="H49" i="10" s="1"/>
  <c r="I48" i="10"/>
  <c r="H48" i="10" s="1"/>
  <c r="I47" i="10"/>
  <c r="H47" i="10" s="1"/>
  <c r="I46" i="10"/>
  <c r="H46" i="10" s="1"/>
  <c r="I45" i="10"/>
  <c r="H45" i="10" s="1"/>
  <c r="I44" i="10"/>
  <c r="H44" i="10" s="1"/>
  <c r="I42" i="10"/>
  <c r="H42" i="10" s="1"/>
  <c r="I41" i="10"/>
  <c r="H41" i="10" s="1"/>
  <c r="I40" i="10"/>
  <c r="H40" i="10" s="1"/>
  <c r="I39" i="10"/>
  <c r="H39" i="10" s="1"/>
  <c r="I38" i="10"/>
  <c r="H38" i="10" s="1"/>
  <c r="I37" i="10"/>
  <c r="H37" i="10" s="1"/>
  <c r="I36" i="10"/>
  <c r="H36" i="10" s="1"/>
  <c r="I35" i="10"/>
  <c r="H35" i="10" s="1"/>
  <c r="I33" i="10"/>
  <c r="H33" i="10" s="1"/>
  <c r="I32" i="10"/>
  <c r="H32" i="10" s="1"/>
  <c r="I31" i="10"/>
  <c r="H31" i="10" s="1"/>
  <c r="I30" i="10"/>
  <c r="H30" i="10" s="1"/>
  <c r="I29" i="10"/>
  <c r="H29" i="10" s="1"/>
  <c r="I28" i="10"/>
  <c r="H28" i="10" s="1"/>
  <c r="I26" i="10"/>
  <c r="H26" i="10" s="1"/>
  <c r="D53" i="10"/>
  <c r="D34" i="10"/>
  <c r="F24" i="10"/>
  <c r="G59" i="10"/>
  <c r="I25" i="10"/>
  <c r="H25" i="10" s="1"/>
  <c r="D22" i="10"/>
  <c r="D43" i="10"/>
  <c r="D27" i="10"/>
  <c r="E24" i="10"/>
  <c r="E47" i="11" l="1"/>
  <c r="H73" i="10"/>
  <c r="A73" i="10" s="1"/>
  <c r="D24" i="10"/>
  <c r="D59" i="10" s="1"/>
  <c r="E59" i="10"/>
  <c r="F59" i="10"/>
  <c r="G61" i="10"/>
  <c r="A47" i="11" l="1"/>
  <c r="A48" i="11"/>
  <c r="A74" i="10"/>
  <c r="E61" i="10"/>
  <c r="F61" i="10"/>
  <c r="D60" i="10"/>
  <c r="D6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Kulik</author>
  </authors>
  <commentList>
    <comment ref="A11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<sst xmlns="http://schemas.openxmlformats.org/spreadsheetml/2006/main" count="168" uniqueCount="148">
  <si>
    <t>Прочие</t>
  </si>
  <si>
    <t>Код строки</t>
  </si>
  <si>
    <t>х</t>
  </si>
  <si>
    <t>Наименование статей</t>
  </si>
  <si>
    <t>Главный бухгалтер</t>
  </si>
  <si>
    <t>организации Профсоюза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</si>
  <si>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</si>
  <si>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</si>
  <si>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</si>
  <si>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</si>
  <si>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</si>
  <si>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</si>
  <si>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</si>
  <si>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</si>
  <si>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</si>
  <si>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</si>
  <si>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</si>
  <si>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</si>
  <si>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</si>
  <si>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</si>
  <si>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</si>
  <si>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</si>
  <si>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</si>
  <si>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</si>
  <si>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</si>
  <si>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</si>
  <si>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</si>
  <si>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</si>
  <si>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</si>
  <si>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</si>
  <si>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</si>
  <si>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</si>
  <si>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</si>
  <si>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</si>
  <si>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</si>
  <si>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</si>
  <si>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</si>
  <si>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</si>
  <si>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</si>
  <si>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6.3.</t>
  </si>
  <si>
    <t>6.4.</t>
  </si>
  <si>
    <t>ФИО</t>
  </si>
  <si>
    <t>дата</t>
  </si>
  <si>
    <t>приложение №1</t>
  </si>
  <si>
    <t>к отчету 1-ПБ</t>
  </si>
  <si>
    <t>тыс. руб.</t>
  </si>
  <si>
    <t>Сумма</t>
  </si>
  <si>
    <t>Пожертвования</t>
  </si>
  <si>
    <t>Гранты</t>
  </si>
  <si>
    <t>ИТОГО:</t>
  </si>
  <si>
    <t xml:space="preserve">Всего расходов </t>
  </si>
  <si>
    <t xml:space="preserve">Всего доходов </t>
  </si>
  <si>
    <t>Председатель региональной (межрегиональной)</t>
  </si>
  <si>
    <t>Региональная (межрегиональная) организация Профсоюза: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</si>
  <si>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</si>
  <si>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</si>
  <si>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</si>
  <si>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</si>
  <si>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</si>
  <si>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</si>
  <si>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</si>
  <si>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</si>
  <si>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</si>
  <si>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</si>
  <si>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</si>
  <si>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</si>
  <si>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 xml:space="preserve">Расшифровка статьи доходов «Иные поступления на уставную деятельность» </t>
  </si>
  <si>
    <t>приложение №2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</si>
  <si>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</si>
  <si>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</si>
  <si>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</si>
  <si>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</si>
  <si>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расход / доход</t>
  </si>
  <si>
    <t>%  от депозитных средств</t>
  </si>
  <si>
    <t>Иные организации</t>
  </si>
  <si>
    <t>Ассоциации Профсоюзов</t>
  </si>
  <si>
    <t>Командировки и деловые поездки</t>
  </si>
  <si>
    <t>Добровольное медицинское страхование</t>
  </si>
  <si>
    <t>Проведение внутрисоюзных, территориальных и профессиональных  конкурсов</t>
  </si>
  <si>
    <t>Пенсионное обеспечение членов Профсоюза (НПФ)</t>
  </si>
  <si>
    <t>68.1</t>
  </si>
  <si>
    <t>68.2</t>
  </si>
  <si>
    <t>68.3</t>
  </si>
  <si>
    <t>68.4</t>
  </si>
  <si>
    <t>№№
пп</t>
  </si>
  <si>
    <t>Код
строки</t>
  </si>
  <si>
    <t>(строка 40)</t>
  </si>
  <si>
    <t>(строка 30)</t>
  </si>
  <si>
    <t>30-2</t>
  </si>
  <si>
    <t>30-1</t>
  </si>
  <si>
    <t>30-3</t>
  </si>
  <si>
    <t>40-1</t>
  </si>
  <si>
    <t>40-2</t>
  </si>
  <si>
    <t>40-3</t>
  </si>
  <si>
    <t>40-4</t>
  </si>
  <si>
    <t>40-5</t>
  </si>
  <si>
    <t>40</t>
  </si>
  <si>
    <t>Расходы, связанные с организацией и обеспечением деятельности аппарата организации Профсоюза</t>
  </si>
  <si>
    <t>за счет членских взносов</t>
  </si>
  <si>
    <t>за счет иных поступлений</t>
  </si>
  <si>
    <t>всего</t>
  </si>
  <si>
    <t>Форма 1-ПБ</t>
  </si>
  <si>
    <t>Центральный Совет Профсоюза (начислено)</t>
  </si>
  <si>
    <t>Международная работа</t>
  </si>
  <si>
    <t>6.5.</t>
  </si>
  <si>
    <t>6.6.</t>
  </si>
  <si>
    <t>6.7.</t>
  </si>
  <si>
    <t>6.8.</t>
  </si>
  <si>
    <t>8.</t>
  </si>
  <si>
    <t>30-4</t>
  </si>
  <si>
    <t>сводный финансовый отчет о</t>
  </si>
  <si>
    <t>Услуги банка</t>
  </si>
  <si>
    <t>Остаток средств на конец отчетного года</t>
  </si>
  <si>
    <t>Остаток  средств на начало отчетного года</t>
  </si>
  <si>
    <t>Проведение конференций, комитетов, президиумов, совещаний</t>
  </si>
  <si>
    <t>Отчисления  членских профсоюзных взносов</t>
  </si>
  <si>
    <t>Инновационная деятельность Профсоюза</t>
  </si>
  <si>
    <t xml:space="preserve">Прибыль от приносящей доход деятельности </t>
  </si>
  <si>
    <t>за счет прибыли от приносящей доход деятельности</t>
  </si>
  <si>
    <t>Расшифровка статьи доходов «Прибыль от приносящей доход деятельности»</t>
  </si>
  <si>
    <t>Поступления от ЦС</t>
  </si>
  <si>
    <t>Поступления от ТООП</t>
  </si>
  <si>
    <t>30-5</t>
  </si>
  <si>
    <t>9.</t>
  </si>
  <si>
    <t>8.1.</t>
  </si>
  <si>
    <t>8.2.</t>
  </si>
  <si>
    <t>8.3.</t>
  </si>
  <si>
    <t>8.4.</t>
  </si>
  <si>
    <t>1.3.1.</t>
  </si>
  <si>
    <t xml:space="preserve">Членские профсоюзные взносы всего                                         </t>
  </si>
  <si>
    <t xml:space="preserve">Членские профсоюзные взносы 1%                                   </t>
  </si>
  <si>
    <t>1.3.2.</t>
  </si>
  <si>
    <t>63.1</t>
  </si>
  <si>
    <t>63.2</t>
  </si>
  <si>
    <t>Мероприятия для студентов</t>
  </si>
  <si>
    <t>Мероприятия для молодых педагогов</t>
  </si>
  <si>
    <t>доходах и расходах организаций Профсоюза</t>
  </si>
  <si>
    <t>30-6</t>
  </si>
  <si>
    <t>30-7</t>
  </si>
  <si>
    <t>30-8</t>
  </si>
  <si>
    <t>40-6</t>
  </si>
  <si>
    <t>40-7</t>
  </si>
  <si>
    <t>40-8</t>
  </si>
  <si>
    <t>Территориальные общественные объединения Профсоюзов (ТООП)</t>
  </si>
  <si>
    <t>Поступления по коллективным договорам (соглашениям)</t>
  </si>
  <si>
    <t xml:space="preserve">Приложение № 1 к постановлению Исполнительного комитета Профсоюза от 8 июня 2021 года №7-8           </t>
  </si>
  <si>
    <r>
      <t xml:space="preserve">2021 год                                                                             </t>
    </r>
    <r>
      <rPr>
        <b/>
        <sz val="10"/>
        <rFont val="Arial Narrow"/>
        <family val="2"/>
        <charset val="204"/>
      </rPr>
      <t xml:space="preserve"> </t>
    </r>
    <r>
      <rPr>
        <b/>
        <sz val="10"/>
        <color indexed="10"/>
        <rFont val="Arial Narrow"/>
        <family val="2"/>
        <charset val="204"/>
      </rPr>
      <t>(тыс. рублей)</t>
    </r>
  </si>
  <si>
    <t>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</si>
</sst>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00"/>
    <numFmt numFmtId="169" formatCode="#,##0.000"/>
    <numFmt numFmtId="170" formatCode="#,##0.0"/>
  </numFmts>
  <fonts count="3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62"/>
      <name val="Arial"/>
      <family val="2"/>
      <charset val="204"/>
    </font>
    <font>
      <b/>
      <sz val="14"/>
      <color indexed="62"/>
      <name val="Arial Narrow"/>
      <family val="2"/>
      <charset val="204"/>
    </font>
    <font>
      <sz val="10"/>
      <name val="Arial Cyr"/>
      <family val="2"/>
      <charset val="204"/>
    </font>
    <font>
      <b/>
      <sz val="13"/>
      <name val="Arial Narrow"/>
      <family val="2"/>
      <charset val="204"/>
    </font>
    <font>
      <u/>
      <sz val="10"/>
      <color indexed="12"/>
      <name val="Arial Narrow"/>
      <family val="2"/>
      <charset val="204"/>
    </font>
    <font>
      <b/>
      <i/>
      <u/>
      <sz val="10"/>
      <name val="Arial Narrow"/>
      <family val="2"/>
      <charset val="204"/>
    </font>
    <font>
      <sz val="13"/>
      <name val="Arial Narrow"/>
      <family val="2"/>
      <charset val="204"/>
    </font>
    <font>
      <sz val="10.5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FF0000"/>
      <name val="Times New Roman"/>
      <family val="1"/>
      <charset val="204"/>
    </font>
    <font>
      <b/>
      <sz val="9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sz val="10"/>
      <color rgb="FF008000"/>
      <name val="Arial Cyr"/>
      <charset val="204"/>
    </font>
    <font>
      <b/>
      <sz val="14"/>
      <color rgb="FF008000"/>
      <name val="Arial Cyr"/>
      <charset val="204"/>
    </font>
    <font>
      <sz val="10"/>
      <color rgb="FFFF000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b/>
      <sz val="15"/>
      <color rgb="FF008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ill="0" applyBorder="0" applyAlignment="0" applyProtection="0"/>
  </cellStyleXfs>
  <cellXfs count="179">
    <xf numFmtId="0" fontId="0" fillId="0" borderId="0" xfId="0"/>
    <xf numFmtId="0" fontId="0" fillId="0" borderId="0" xfId="0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25" fillId="0" borderId="4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49" fontId="13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vertical="center" wrapText="1"/>
    </xf>
    <xf numFmtId="0" fontId="26" fillId="0" borderId="26" xfId="0" applyFont="1" applyBorder="1" applyAlignment="1" applyProtection="1">
      <alignment horizontal="center" vertical="center" wrapText="1"/>
    </xf>
    <xf numFmtId="169" fontId="28" fillId="0" borderId="25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</xf>
    <xf numFmtId="16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169" fontId="28" fillId="0" borderId="25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8" fillId="2" borderId="25" xfId="0" applyFont="1" applyFill="1" applyBorder="1" applyAlignment="1" applyProtection="1">
      <alignment horizontal="center" vertical="center" wrapText="1"/>
    </xf>
    <xf numFmtId="0" fontId="28" fillId="2" borderId="21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</xf>
    <xf numFmtId="0" fontId="20" fillId="0" borderId="0" xfId="1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24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49" fontId="12" fillId="0" borderId="5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17" fillId="0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14" fontId="3" fillId="0" borderId="2" xfId="1" applyNumberFormat="1" applyFill="1" applyBorder="1" applyAlignment="1" applyProtection="1">
      <alignment vertical="center"/>
      <protection locked="0"/>
    </xf>
    <xf numFmtId="14" fontId="3" fillId="2" borderId="0" xfId="1" applyNumberForma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170" fontId="5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vertical="center" shrinkToFit="1"/>
    </xf>
    <xf numFmtId="0" fontId="0" fillId="2" borderId="6" xfId="0" applyFont="1" applyFill="1" applyBorder="1" applyAlignment="1" applyProtection="1">
      <alignment vertical="center" shrinkToFit="1"/>
    </xf>
    <xf numFmtId="0" fontId="0" fillId="2" borderId="17" xfId="0" applyFont="1" applyFill="1" applyBorder="1" applyAlignment="1" applyProtection="1">
      <alignment vertical="center" shrinkToFit="1"/>
    </xf>
    <xf numFmtId="170" fontId="5" fillId="0" borderId="8" xfId="0" applyNumberFormat="1" applyFont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 shrinkToFit="1"/>
    </xf>
    <xf numFmtId="0" fontId="0" fillId="2" borderId="11" xfId="0" applyFont="1" applyFill="1" applyBorder="1" applyAlignment="1" applyProtection="1">
      <alignment horizontal="center" vertical="center" shrinkToFit="1"/>
    </xf>
    <xf numFmtId="0" fontId="0" fillId="2" borderId="14" xfId="0" applyFont="1" applyFill="1" applyBorder="1" applyAlignment="1" applyProtection="1">
      <alignment horizontal="center" vertical="center" shrinkToFit="1"/>
    </xf>
    <xf numFmtId="170" fontId="9" fillId="0" borderId="8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170" fontId="9" fillId="0" borderId="8" xfId="0" applyNumberFormat="1" applyFont="1" applyBorder="1" applyAlignment="1" applyProtection="1">
      <alignment horizontal="center" vertical="center" wrapText="1"/>
      <protection locked="0"/>
    </xf>
    <xf numFmtId="170" fontId="5" fillId="0" borderId="11" xfId="0" applyNumberFormat="1" applyFont="1" applyFill="1" applyBorder="1" applyAlignment="1" applyProtection="1">
      <alignment vertical="center" wrapText="1"/>
    </xf>
    <xf numFmtId="170" fontId="5" fillId="2" borderId="11" xfId="0" applyNumberFormat="1" applyFont="1" applyFill="1" applyBorder="1" applyAlignment="1" applyProtection="1">
      <alignment vertical="center" wrapText="1"/>
    </xf>
    <xf numFmtId="170" fontId="5" fillId="2" borderId="14" xfId="0" applyNumberFormat="1" applyFont="1" applyFill="1" applyBorder="1" applyAlignment="1" applyProtection="1">
      <alignment vertical="center" wrapText="1"/>
    </xf>
    <xf numFmtId="170" fontId="5" fillId="0" borderId="8" xfId="0" applyNumberFormat="1" applyFont="1" applyBorder="1" applyAlignment="1" applyProtection="1">
      <alignment horizontal="center" vertical="center" wrapText="1"/>
      <protection locked="0"/>
    </xf>
    <xf numFmtId="170" fontId="5" fillId="0" borderId="27" xfId="0" applyNumberFormat="1" applyFont="1" applyBorder="1" applyAlignment="1" applyProtection="1">
      <alignment horizontal="center" vertical="center" wrapText="1"/>
      <protection locked="0"/>
    </xf>
    <xf numFmtId="170" fontId="5" fillId="0" borderId="12" xfId="0" applyNumberFormat="1" applyFont="1" applyFill="1" applyBorder="1" applyAlignment="1" applyProtection="1">
      <alignment vertical="center" wrapText="1"/>
    </xf>
    <xf numFmtId="170" fontId="5" fillId="2" borderId="12" xfId="0" applyNumberFormat="1" applyFont="1" applyFill="1" applyBorder="1" applyAlignment="1" applyProtection="1">
      <alignment vertical="center" wrapText="1"/>
    </xf>
    <xf numFmtId="170" fontId="5" fillId="2" borderId="15" xfId="0" applyNumberFormat="1" applyFont="1" applyFill="1" applyBorder="1" applyAlignment="1" applyProtection="1">
      <alignment vertical="center" wrapText="1"/>
    </xf>
    <xf numFmtId="170" fontId="5" fillId="0" borderId="25" xfId="0" applyNumberFormat="1" applyFont="1" applyBorder="1" applyAlignment="1" applyProtection="1">
      <alignment horizontal="center" vertical="center" wrapText="1"/>
    </xf>
    <xf numFmtId="170" fontId="5" fillId="0" borderId="6" xfId="0" applyNumberFormat="1" applyFont="1" applyFill="1" applyBorder="1" applyAlignment="1" applyProtection="1">
      <alignment vertical="center" wrapText="1"/>
    </xf>
    <xf numFmtId="170" fontId="5" fillId="2" borderId="6" xfId="0" applyNumberFormat="1" applyFont="1" applyFill="1" applyBorder="1" applyAlignment="1" applyProtection="1">
      <alignment vertical="center" wrapText="1"/>
    </xf>
    <xf numFmtId="170" fontId="5" fillId="2" borderId="17" xfId="0" applyNumberFormat="1" applyFont="1" applyFill="1" applyBorder="1" applyAlignment="1" applyProtection="1">
      <alignment vertical="center" wrapText="1"/>
    </xf>
    <xf numFmtId="170" fontId="5" fillId="0" borderId="4" xfId="0" applyNumberFormat="1" applyFont="1" applyBorder="1" applyAlignment="1" applyProtection="1">
      <alignment horizontal="center" vertical="center" wrapText="1"/>
    </xf>
    <xf numFmtId="170" fontId="5" fillId="0" borderId="4" xfId="0" applyNumberFormat="1" applyFont="1" applyFill="1" applyBorder="1" applyAlignment="1" applyProtection="1">
      <alignment horizontal="center" vertical="center" wrapText="1"/>
    </xf>
    <xf numFmtId="170" fontId="5" fillId="0" borderId="1" xfId="0" applyNumberFormat="1" applyFont="1" applyBorder="1" applyAlignment="1" applyProtection="1">
      <alignment horizontal="center" vertical="center" wrapText="1"/>
    </xf>
    <xf numFmtId="17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24" xfId="0" applyNumberFormat="1" applyFont="1" applyBorder="1" applyAlignment="1" applyProtection="1">
      <alignment horizontal="center" vertical="center" wrapText="1"/>
    </xf>
    <xf numFmtId="170" fontId="9" fillId="0" borderId="1" xfId="0" applyNumberFormat="1" applyFont="1" applyFill="1" applyBorder="1" applyAlignment="1" applyProtection="1">
      <alignment horizontal="center" vertical="center" wrapText="1"/>
    </xf>
    <xf numFmtId="17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1" xfId="0" applyNumberFormat="1" applyFont="1" applyFill="1" applyBorder="1" applyAlignment="1" applyProtection="1">
      <alignment horizontal="center" vertical="center" wrapText="1"/>
    </xf>
    <xf numFmtId="170" fontId="5" fillId="0" borderId="28" xfId="0" applyNumberFormat="1" applyFont="1" applyBorder="1" applyAlignment="1" applyProtection="1">
      <alignment horizontal="center" vertical="center" wrapText="1"/>
    </xf>
    <xf numFmtId="17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70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22" xfId="0" applyNumberFormat="1" applyFont="1" applyBorder="1" applyAlignment="1" applyProtection="1">
      <alignment horizontal="center" vertical="center" wrapText="1"/>
    </xf>
    <xf numFmtId="170" fontId="5" fillId="0" borderId="21" xfId="0" applyNumberFormat="1" applyFont="1" applyBorder="1" applyAlignment="1" applyProtection="1">
      <alignment horizontal="center" vertical="center" wrapText="1"/>
    </xf>
    <xf numFmtId="170" fontId="36" fillId="0" borderId="22" xfId="0" applyNumberFormat="1" applyFont="1" applyFill="1" applyBorder="1" applyAlignment="1" applyProtection="1">
      <alignment horizontal="center" vertical="center" wrapText="1"/>
    </xf>
    <xf numFmtId="170" fontId="36" fillId="2" borderId="22" xfId="0" applyNumberFormat="1" applyFont="1" applyFill="1" applyBorder="1" applyAlignment="1" applyProtection="1">
      <alignment horizontal="center" vertical="center" wrapText="1"/>
    </xf>
    <xf numFmtId="170" fontId="36" fillId="2" borderId="21" xfId="0" applyNumberFormat="1" applyFont="1" applyFill="1" applyBorder="1" applyAlignment="1" applyProtection="1">
      <alignment horizontal="center" vertical="center" wrapText="1"/>
    </xf>
    <xf numFmtId="170" fontId="5" fillId="0" borderId="22" xfId="0" applyNumberFormat="1" applyFont="1" applyFill="1" applyBorder="1" applyAlignment="1" applyProtection="1">
      <alignment horizontal="center" vertical="center" wrapText="1"/>
    </xf>
    <xf numFmtId="170" fontId="5" fillId="2" borderId="22" xfId="0" applyNumberFormat="1" applyFont="1" applyFill="1" applyBorder="1" applyAlignment="1" applyProtection="1">
      <alignment horizontal="center" vertical="center" wrapText="1"/>
    </xf>
    <xf numFmtId="170" fontId="5" fillId="2" borderId="21" xfId="0" applyNumberFormat="1" applyFont="1" applyFill="1" applyBorder="1" applyAlignment="1" applyProtection="1">
      <alignment horizontal="center" vertical="center" wrapText="1"/>
    </xf>
    <xf numFmtId="170" fontId="12" fillId="0" borderId="1" xfId="0" applyNumberFormat="1" applyFont="1" applyBorder="1" applyAlignment="1" applyProtection="1">
      <alignment horizontal="right" vertical="center"/>
      <protection locked="0"/>
    </xf>
    <xf numFmtId="170" fontId="12" fillId="0" borderId="5" xfId="0" applyNumberFormat="1" applyFont="1" applyBorder="1" applyAlignment="1" applyProtection="1">
      <alignment horizontal="right" vertical="center"/>
      <protection locked="0"/>
    </xf>
    <xf numFmtId="170" fontId="13" fillId="0" borderId="3" xfId="0" applyNumberFormat="1" applyFont="1" applyBorder="1" applyAlignment="1" applyProtection="1">
      <alignment horizontal="right" vertical="center"/>
    </xf>
    <xf numFmtId="0" fontId="32" fillId="0" borderId="0" xfId="0" applyFont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right" vertical="center" wrapText="1"/>
    </xf>
    <xf numFmtId="0" fontId="13" fillId="0" borderId="22" xfId="0" applyFont="1" applyBorder="1" applyAlignment="1" applyProtection="1">
      <alignment horizontal="right" vertical="center" wrapText="1"/>
    </xf>
    <xf numFmtId="0" fontId="19" fillId="0" borderId="20" xfId="0" applyFont="1" applyBorder="1" applyAlignment="1" applyProtection="1">
      <alignment horizontal="right" vertical="center" wrapText="1"/>
    </xf>
    <xf numFmtId="0" fontId="19" fillId="0" borderId="22" xfId="0" applyFont="1" applyBorder="1" applyAlignment="1" applyProtection="1">
      <alignment horizontal="right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</xf>
    <xf numFmtId="170" fontId="6" fillId="0" borderId="18" xfId="0" applyNumberFormat="1" applyFont="1" applyBorder="1" applyAlignment="1" applyProtection="1">
      <alignment horizontal="center" vertical="center" wrapText="1"/>
    </xf>
    <xf numFmtId="170" fontId="6" fillId="0" borderId="9" xfId="0" applyNumberFormat="1" applyFont="1" applyBorder="1" applyAlignment="1" applyProtection="1">
      <alignment horizontal="center" vertical="center" wrapText="1"/>
    </xf>
    <xf numFmtId="170" fontId="6" fillId="0" borderId="13" xfId="0" applyNumberFormat="1" applyFont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24" fillId="0" borderId="2" xfId="0" applyFont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Процентный 2" xfId="4" xr:uid="{00000000-0005-0000-0000-000004000000}"/>
    <cellStyle name="Процентный 3" xfId="5" xr:uid="{00000000-0005-0000-0000-000005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4</xdr:row>
      <xdr:rowOff>95250</xdr:rowOff>
    </xdr:from>
    <xdr:to>
      <xdr:col>6</xdr:col>
      <xdr:colOff>390525</xdr:colOff>
      <xdr:row>6</xdr:row>
      <xdr:rowOff>161925</xdr:rowOff>
    </xdr:to>
    <xdr:pic>
      <xdr:nvPicPr>
        <xdr:cNvPr id="1728" name="Рисунок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476375"/>
          <a:ext cx="428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3" tint="0.59999389629810485"/>
    <pageSetUpPr fitToPage="1"/>
  </sheetPr>
  <dimension ref="A1:I74"/>
  <sheetViews>
    <sheetView tabSelected="1" topLeftCell="A61" workbookViewId="0">
      <selection activeCell="E69" sqref="E69"/>
    </sheetView>
  </sheetViews>
  <sheetFormatPr defaultColWidth="9.109375" defaultRowHeight="13.2" x14ac:dyDescent="0.25"/>
  <cols>
    <col min="1" max="1" width="7.5546875" style="1" customWidth="1"/>
    <col min="2" max="2" width="44.33203125" style="60" customWidth="1"/>
    <col min="3" max="3" width="7.44140625" style="1" customWidth="1"/>
    <col min="4" max="4" width="9.5546875" style="1" customWidth="1"/>
    <col min="5" max="5" width="10.109375" style="61" customWidth="1"/>
    <col min="6" max="6" width="10.109375" style="62" customWidth="1"/>
    <col min="7" max="7" width="13.33203125" style="62" customWidth="1"/>
    <col min="8" max="8" width="1" style="89" customWidth="1"/>
    <col min="9" max="9" width="14.5546875" style="89" customWidth="1"/>
    <col min="10" max="16384" width="9.109375" style="60"/>
  </cols>
  <sheetData>
    <row r="1" spans="1:9" x14ac:dyDescent="0.25">
      <c r="G1" s="63"/>
    </row>
    <row r="2" spans="1:9" ht="39" customHeight="1" x14ac:dyDescent="0.25">
      <c r="B2" s="64"/>
      <c r="C2" s="65"/>
      <c r="D2" s="65"/>
      <c r="E2" s="148" t="s">
        <v>145</v>
      </c>
      <c r="F2" s="148"/>
      <c r="G2" s="148"/>
    </row>
    <row r="3" spans="1:9" ht="18.75" customHeight="1" x14ac:dyDescent="0.25"/>
    <row r="4" spans="1:9" ht="18" x14ac:dyDescent="0.25">
      <c r="A4" s="164" t="s">
        <v>6</v>
      </c>
      <c r="B4" s="164"/>
      <c r="C4" s="164"/>
      <c r="D4" s="164"/>
      <c r="E4" s="164"/>
      <c r="F4" s="164" t="s">
        <v>101</v>
      </c>
      <c r="G4" s="164"/>
    </row>
    <row r="5" spans="1:9" ht="18" x14ac:dyDescent="0.25">
      <c r="A5" s="2"/>
      <c r="B5" s="2"/>
      <c r="C5" s="2"/>
      <c r="D5" s="2"/>
      <c r="E5" s="66"/>
      <c r="F5" s="67"/>
      <c r="G5" s="67"/>
    </row>
    <row r="6" spans="1:9" ht="15.6" x14ac:dyDescent="0.25">
      <c r="A6" s="170" t="s">
        <v>110</v>
      </c>
      <c r="B6" s="170"/>
      <c r="C6" s="170"/>
      <c r="D6" s="170"/>
      <c r="E6" s="170"/>
      <c r="F6" s="68"/>
      <c r="G6" s="68"/>
    </row>
    <row r="7" spans="1:9" ht="18" customHeight="1" x14ac:dyDescent="0.25">
      <c r="A7" s="170" t="s">
        <v>136</v>
      </c>
      <c r="B7" s="170"/>
      <c r="C7" s="170"/>
      <c r="D7" s="170"/>
      <c r="E7" s="170"/>
      <c r="F7" s="68"/>
      <c r="G7" s="68"/>
    </row>
    <row r="8" spans="1:9" ht="18" customHeight="1" x14ac:dyDescent="0.25">
      <c r="A8" s="170" t="s">
        <v>147</v>
      </c>
      <c r="B8" s="170"/>
      <c r="C8" s="170"/>
      <c r="D8" s="170"/>
      <c r="E8" s="170"/>
      <c r="F8" s="68"/>
      <c r="G8" s="68"/>
    </row>
    <row r="9" spans="1:9" ht="18" customHeight="1" x14ac:dyDescent="0.25">
      <c r="A9" s="69"/>
      <c r="B9" s="69"/>
      <c r="C9" s="69"/>
      <c r="D9" s="69"/>
      <c r="E9" s="70"/>
      <c r="F9" s="68"/>
      <c r="G9" s="68"/>
    </row>
    <row r="10" spans="1:9" ht="15.6" x14ac:dyDescent="0.25">
      <c r="A10" s="162" t="s">
        <v>53</v>
      </c>
      <c r="B10" s="162"/>
      <c r="C10" s="47"/>
      <c r="D10" s="35"/>
      <c r="E10" s="71"/>
      <c r="F10" s="72"/>
      <c r="G10" s="72"/>
    </row>
    <row r="11" spans="1:9" ht="34.5" customHeight="1" x14ac:dyDescent="0.25">
      <c r="A11" s="163"/>
      <c r="B11" s="163"/>
      <c r="C11" s="163"/>
      <c r="D11" s="163"/>
      <c r="E11" s="168" t="str">
        <f>IF(A11="","не заполнено","")</f>
        <v>не заполнено</v>
      </c>
      <c r="F11" s="169"/>
      <c r="G11" s="169"/>
      <c r="H11" s="89">
        <f>IF(E11="",1,0)</f>
        <v>0</v>
      </c>
    </row>
    <row r="12" spans="1:9" ht="8.25" customHeight="1" x14ac:dyDescent="0.25">
      <c r="A12" s="3"/>
      <c r="B12" s="4"/>
      <c r="C12" s="4"/>
      <c r="D12" s="4"/>
      <c r="E12" s="36"/>
      <c r="F12" s="38"/>
      <c r="G12" s="38"/>
    </row>
    <row r="13" spans="1:9" ht="15" customHeight="1" thickBot="1" x14ac:dyDescent="0.3">
      <c r="A13" s="22"/>
      <c r="B13" s="73"/>
      <c r="C13" s="73"/>
      <c r="D13" s="73"/>
      <c r="E13" s="74"/>
      <c r="F13" s="75"/>
      <c r="G13" s="75"/>
    </row>
    <row r="14" spans="1:9" ht="34.5" customHeight="1" thickBot="1" x14ac:dyDescent="0.3">
      <c r="A14" s="25" t="s">
        <v>54</v>
      </c>
      <c r="B14" s="26" t="s">
        <v>3</v>
      </c>
      <c r="C14" s="26" t="s">
        <v>1</v>
      </c>
      <c r="D14" s="157" t="s">
        <v>146</v>
      </c>
      <c r="E14" s="158"/>
      <c r="F14" s="158"/>
      <c r="G14" s="159"/>
    </row>
    <row r="15" spans="1:9" ht="20.25" customHeight="1" thickBot="1" x14ac:dyDescent="0.3">
      <c r="A15" s="154" t="s">
        <v>113</v>
      </c>
      <c r="B15" s="155"/>
      <c r="C15" s="24">
        <v>10</v>
      </c>
      <c r="D15" s="97"/>
      <c r="E15" s="98"/>
      <c r="F15" s="99"/>
      <c r="G15" s="100"/>
      <c r="H15" s="89">
        <f>IF(I15="",1,0)</f>
        <v>0</v>
      </c>
      <c r="I15" s="89" t="str">
        <f>IF(D15="","не заполнено","")</f>
        <v>не заполнено</v>
      </c>
    </row>
    <row r="16" spans="1:9" ht="18" x14ac:dyDescent="0.25">
      <c r="A16" s="160" t="s">
        <v>7</v>
      </c>
      <c r="B16" s="161"/>
      <c r="C16" s="5" t="s">
        <v>2</v>
      </c>
      <c r="D16" s="165" t="s">
        <v>2</v>
      </c>
      <c r="E16" s="166"/>
      <c r="F16" s="166"/>
      <c r="G16" s="167"/>
    </row>
    <row r="17" spans="1:9" ht="25.5" customHeight="1" x14ac:dyDescent="0.25">
      <c r="A17" s="6" t="s">
        <v>8</v>
      </c>
      <c r="B17" s="7" t="s">
        <v>129</v>
      </c>
      <c r="C17" s="8">
        <v>20</v>
      </c>
      <c r="D17" s="101">
        <f>D18+D19</f>
        <v>0</v>
      </c>
      <c r="E17" s="102"/>
      <c r="F17" s="103"/>
      <c r="G17" s="104"/>
    </row>
    <row r="18" spans="1:9" ht="25.5" customHeight="1" x14ac:dyDescent="0.25">
      <c r="A18" s="6" t="s">
        <v>13</v>
      </c>
      <c r="B18" s="7" t="s">
        <v>130</v>
      </c>
      <c r="C18" s="8">
        <v>21</v>
      </c>
      <c r="D18" s="105"/>
      <c r="E18" s="106"/>
      <c r="F18" s="107"/>
      <c r="G18" s="108"/>
      <c r="H18" s="89">
        <f t="shared" ref="H18:H69" si="0">IF(I18="",1,0)</f>
        <v>0</v>
      </c>
      <c r="I18" s="89" t="str">
        <f t="shared" ref="I18:I21" si="1">IF(D18="","не заполнено","")</f>
        <v>не заполнено</v>
      </c>
    </row>
    <row r="19" spans="1:9" ht="21" customHeight="1" x14ac:dyDescent="0.25">
      <c r="A19" s="6" t="s">
        <v>15</v>
      </c>
      <c r="B19" s="7" t="s">
        <v>56</v>
      </c>
      <c r="C19" s="8">
        <v>22</v>
      </c>
      <c r="D19" s="109">
        <v>0</v>
      </c>
      <c r="E19" s="110"/>
      <c r="F19" s="111"/>
      <c r="G19" s="112"/>
      <c r="H19" s="89">
        <f t="shared" si="0"/>
        <v>1</v>
      </c>
      <c r="I19" s="89" t="str">
        <f t="shared" si="1"/>
        <v/>
      </c>
    </row>
    <row r="20" spans="1:9" ht="21" customHeight="1" x14ac:dyDescent="0.25">
      <c r="A20" s="6" t="s">
        <v>9</v>
      </c>
      <c r="B20" s="7" t="s">
        <v>55</v>
      </c>
      <c r="C20" s="8">
        <v>30</v>
      </c>
      <c r="D20" s="113"/>
      <c r="E20" s="110"/>
      <c r="F20" s="111"/>
      <c r="G20" s="112"/>
      <c r="H20" s="89">
        <f t="shared" si="0"/>
        <v>0</v>
      </c>
      <c r="I20" s="89" t="str">
        <f t="shared" si="1"/>
        <v>не заполнено</v>
      </c>
    </row>
    <row r="21" spans="1:9" ht="21.75" customHeight="1" thickBot="1" x14ac:dyDescent="0.3">
      <c r="A21" s="10" t="s">
        <v>10</v>
      </c>
      <c r="B21" s="11" t="s">
        <v>117</v>
      </c>
      <c r="C21" s="12">
        <v>40</v>
      </c>
      <c r="D21" s="114"/>
      <c r="E21" s="115"/>
      <c r="F21" s="116"/>
      <c r="G21" s="117"/>
      <c r="H21" s="89">
        <f t="shared" si="0"/>
        <v>0</v>
      </c>
      <c r="I21" s="89" t="str">
        <f t="shared" si="1"/>
        <v>не заполнено</v>
      </c>
    </row>
    <row r="22" spans="1:9" ht="20.100000000000001" customHeight="1" thickBot="1" x14ac:dyDescent="0.3">
      <c r="A22" s="156" t="s">
        <v>51</v>
      </c>
      <c r="B22" s="151"/>
      <c r="C22" s="24">
        <v>50</v>
      </c>
      <c r="D22" s="118">
        <f>D17+D20+D21</f>
        <v>0</v>
      </c>
      <c r="E22" s="119"/>
      <c r="F22" s="120"/>
      <c r="G22" s="121"/>
    </row>
    <row r="23" spans="1:9" ht="54" customHeight="1" thickBot="1" x14ac:dyDescent="0.3">
      <c r="A23" s="150" t="s">
        <v>11</v>
      </c>
      <c r="B23" s="151"/>
      <c r="C23" s="29" t="s">
        <v>2</v>
      </c>
      <c r="D23" s="30" t="s">
        <v>100</v>
      </c>
      <c r="E23" s="37" t="s">
        <v>98</v>
      </c>
      <c r="F23" s="39" t="s">
        <v>99</v>
      </c>
      <c r="G23" s="40" t="s">
        <v>118</v>
      </c>
    </row>
    <row r="24" spans="1:9" ht="20.100000000000001" customHeight="1" x14ac:dyDescent="0.25">
      <c r="A24" s="27" t="s">
        <v>8</v>
      </c>
      <c r="B24" s="28" t="s">
        <v>12</v>
      </c>
      <c r="C24" s="87">
        <v>60</v>
      </c>
      <c r="D24" s="122">
        <f>E24+F24+G24</f>
        <v>0</v>
      </c>
      <c r="E24" s="123">
        <f>E25+E26+E27+E30+E31+E32+E33+E34</f>
        <v>0</v>
      </c>
      <c r="F24" s="123">
        <f t="shared" ref="F24:G24" si="2">F25+F26+F27+F30+F31+F32+F33+F34</f>
        <v>0</v>
      </c>
      <c r="G24" s="123">
        <f t="shared" si="2"/>
        <v>0</v>
      </c>
    </row>
    <row r="25" spans="1:9" ht="20.100000000000001" customHeight="1" x14ac:dyDescent="0.25">
      <c r="A25" s="31" t="s">
        <v>13</v>
      </c>
      <c r="B25" s="7" t="s">
        <v>14</v>
      </c>
      <c r="C25" s="8">
        <v>61</v>
      </c>
      <c r="D25" s="124">
        <f t="shared" ref="D25:D58" si="3">E25+F25+G25</f>
        <v>0</v>
      </c>
      <c r="E25" s="125"/>
      <c r="F25" s="126">
        <v>0</v>
      </c>
      <c r="G25" s="126">
        <v>0</v>
      </c>
      <c r="H25" s="89">
        <f t="shared" si="0"/>
        <v>0</v>
      </c>
      <c r="I25" s="89" t="str">
        <f>IF(D25="","не заполнено",IF(E25="","не заполнено",IF(F25="","не заполнено",IF(G25="","не заполнено",""))))</f>
        <v>не заполнено</v>
      </c>
    </row>
    <row r="26" spans="1:9" ht="28.5" customHeight="1" x14ac:dyDescent="0.25">
      <c r="A26" s="31" t="s">
        <v>15</v>
      </c>
      <c r="B26" s="7" t="s">
        <v>16</v>
      </c>
      <c r="C26" s="8">
        <v>62</v>
      </c>
      <c r="D26" s="127">
        <f t="shared" si="3"/>
        <v>0</v>
      </c>
      <c r="E26" s="125"/>
      <c r="F26" s="126">
        <v>0</v>
      </c>
      <c r="G26" s="126">
        <v>0</v>
      </c>
      <c r="H26" s="89">
        <f t="shared" si="0"/>
        <v>0</v>
      </c>
      <c r="I26" s="89" t="str">
        <f t="shared" ref="I26:I58" si="4">IF(D26="","не заполнено",IF(E26="","не заполнено",IF(F26="","не заполнено",IF(G26="","не заполнено",""))))</f>
        <v>не заполнено</v>
      </c>
    </row>
    <row r="27" spans="1:9" ht="20.100000000000001" customHeight="1" x14ac:dyDescent="0.25">
      <c r="A27" s="31" t="s">
        <v>17</v>
      </c>
      <c r="B27" s="7" t="s">
        <v>18</v>
      </c>
      <c r="C27" s="8">
        <v>63</v>
      </c>
      <c r="D27" s="127">
        <f t="shared" si="3"/>
        <v>0</v>
      </c>
      <c r="E27" s="128">
        <f>E28+E29</f>
        <v>0</v>
      </c>
      <c r="F27" s="128">
        <f t="shared" ref="F27:G27" si="5">F28+F29</f>
        <v>0</v>
      </c>
      <c r="G27" s="128">
        <f t="shared" si="5"/>
        <v>0</v>
      </c>
    </row>
    <row r="28" spans="1:9" ht="20.100000000000001" customHeight="1" x14ac:dyDescent="0.25">
      <c r="A28" s="31" t="s">
        <v>128</v>
      </c>
      <c r="B28" s="7" t="s">
        <v>134</v>
      </c>
      <c r="C28" s="8" t="s">
        <v>132</v>
      </c>
      <c r="D28" s="127">
        <f t="shared" si="3"/>
        <v>0</v>
      </c>
      <c r="E28" s="125"/>
      <c r="F28" s="126">
        <v>0</v>
      </c>
      <c r="G28" s="126">
        <v>0</v>
      </c>
      <c r="H28" s="89">
        <f t="shared" si="0"/>
        <v>0</v>
      </c>
      <c r="I28" s="89" t="str">
        <f t="shared" si="4"/>
        <v>не заполнено</v>
      </c>
    </row>
    <row r="29" spans="1:9" ht="20.100000000000001" customHeight="1" x14ac:dyDescent="0.25">
      <c r="A29" s="31" t="s">
        <v>131</v>
      </c>
      <c r="B29" s="7" t="s">
        <v>135</v>
      </c>
      <c r="C29" s="8" t="s">
        <v>133</v>
      </c>
      <c r="D29" s="127">
        <f t="shared" si="3"/>
        <v>0</v>
      </c>
      <c r="E29" s="125"/>
      <c r="F29" s="126">
        <v>0</v>
      </c>
      <c r="G29" s="126">
        <v>0</v>
      </c>
      <c r="H29" s="89">
        <f t="shared" si="0"/>
        <v>0</v>
      </c>
      <c r="I29" s="89" t="str">
        <f t="shared" si="4"/>
        <v>не заполнено</v>
      </c>
    </row>
    <row r="30" spans="1:9" ht="30" customHeight="1" x14ac:dyDescent="0.25">
      <c r="A30" s="31" t="s">
        <v>19</v>
      </c>
      <c r="B30" s="7" t="s">
        <v>114</v>
      </c>
      <c r="C30" s="8">
        <v>64</v>
      </c>
      <c r="D30" s="127">
        <f t="shared" si="3"/>
        <v>0</v>
      </c>
      <c r="E30" s="125"/>
      <c r="F30" s="126">
        <v>0</v>
      </c>
      <c r="G30" s="126">
        <v>0</v>
      </c>
      <c r="H30" s="89">
        <f t="shared" si="0"/>
        <v>0</v>
      </c>
      <c r="I30" s="89" t="str">
        <f t="shared" si="4"/>
        <v>не заполнено</v>
      </c>
    </row>
    <row r="31" spans="1:9" ht="20.100000000000001" customHeight="1" x14ac:dyDescent="0.25">
      <c r="A31" s="31" t="s">
        <v>20</v>
      </c>
      <c r="B31" s="7" t="s">
        <v>21</v>
      </c>
      <c r="C31" s="8">
        <v>65</v>
      </c>
      <c r="D31" s="127">
        <f t="shared" si="3"/>
        <v>0</v>
      </c>
      <c r="E31" s="125"/>
      <c r="F31" s="126">
        <v>0</v>
      </c>
      <c r="G31" s="126">
        <v>0</v>
      </c>
      <c r="H31" s="89">
        <f t="shared" si="0"/>
        <v>0</v>
      </c>
      <c r="I31" s="89" t="str">
        <f t="shared" si="4"/>
        <v>не заполнено</v>
      </c>
    </row>
    <row r="32" spans="1:9" ht="20.100000000000001" customHeight="1" x14ac:dyDescent="0.25">
      <c r="A32" s="31" t="s">
        <v>22</v>
      </c>
      <c r="B32" s="7" t="s">
        <v>57</v>
      </c>
      <c r="C32" s="8">
        <v>66</v>
      </c>
      <c r="D32" s="127">
        <f t="shared" si="3"/>
        <v>0</v>
      </c>
      <c r="E32" s="125"/>
      <c r="F32" s="126">
        <v>0</v>
      </c>
      <c r="G32" s="126">
        <v>0</v>
      </c>
      <c r="H32" s="89">
        <f t="shared" si="0"/>
        <v>0</v>
      </c>
      <c r="I32" s="89" t="str">
        <f t="shared" si="4"/>
        <v>не заполнено</v>
      </c>
    </row>
    <row r="33" spans="1:9" ht="29.25" customHeight="1" x14ac:dyDescent="0.25">
      <c r="A33" s="31" t="s">
        <v>23</v>
      </c>
      <c r="B33" s="7" t="s">
        <v>78</v>
      </c>
      <c r="C33" s="8">
        <v>67</v>
      </c>
      <c r="D33" s="127">
        <f t="shared" si="3"/>
        <v>0</v>
      </c>
      <c r="E33" s="125"/>
      <c r="F33" s="126">
        <v>0</v>
      </c>
      <c r="G33" s="126">
        <v>0</v>
      </c>
      <c r="H33" s="89">
        <f t="shared" si="0"/>
        <v>0</v>
      </c>
      <c r="I33" s="89" t="str">
        <f t="shared" si="4"/>
        <v>не заполнено</v>
      </c>
    </row>
    <row r="34" spans="1:9" ht="20.25" customHeight="1" x14ac:dyDescent="0.25">
      <c r="A34" s="31" t="s">
        <v>59</v>
      </c>
      <c r="B34" s="7" t="s">
        <v>116</v>
      </c>
      <c r="C34" s="8">
        <v>68</v>
      </c>
      <c r="D34" s="127">
        <f t="shared" si="3"/>
        <v>0</v>
      </c>
      <c r="E34" s="128">
        <f>E35+E36+E37+E38</f>
        <v>0</v>
      </c>
      <c r="F34" s="128">
        <f t="shared" ref="F34:G34" si="6">F35+F36+F37+F38</f>
        <v>0</v>
      </c>
      <c r="G34" s="128">
        <f t="shared" si="6"/>
        <v>0</v>
      </c>
    </row>
    <row r="35" spans="1:9" ht="22.5" customHeight="1" x14ac:dyDescent="0.25">
      <c r="A35" s="32" t="s">
        <v>60</v>
      </c>
      <c r="B35" s="7" t="s">
        <v>79</v>
      </c>
      <c r="C35" s="8" t="s">
        <v>80</v>
      </c>
      <c r="D35" s="127">
        <f t="shared" si="3"/>
        <v>0</v>
      </c>
      <c r="E35" s="125"/>
      <c r="F35" s="126">
        <v>0</v>
      </c>
      <c r="G35" s="126">
        <v>0</v>
      </c>
      <c r="H35" s="89">
        <f t="shared" si="0"/>
        <v>0</v>
      </c>
      <c r="I35" s="89" t="str">
        <f t="shared" si="4"/>
        <v>не заполнено</v>
      </c>
    </row>
    <row r="36" spans="1:9" ht="22.5" customHeight="1" x14ac:dyDescent="0.25">
      <c r="A36" s="32" t="s">
        <v>61</v>
      </c>
      <c r="B36" s="7" t="s">
        <v>38</v>
      </c>
      <c r="C36" s="8" t="s">
        <v>81</v>
      </c>
      <c r="D36" s="127">
        <f t="shared" si="3"/>
        <v>0</v>
      </c>
      <c r="E36" s="125"/>
      <c r="F36" s="126">
        <v>0</v>
      </c>
      <c r="G36" s="126">
        <v>0</v>
      </c>
      <c r="H36" s="89">
        <f t="shared" si="0"/>
        <v>0</v>
      </c>
      <c r="I36" s="89" t="str">
        <f t="shared" si="4"/>
        <v>не заполнено</v>
      </c>
    </row>
    <row r="37" spans="1:9" ht="24" customHeight="1" x14ac:dyDescent="0.25">
      <c r="A37" s="32" t="s">
        <v>62</v>
      </c>
      <c r="B37" s="9" t="s">
        <v>64</v>
      </c>
      <c r="C37" s="8" t="s">
        <v>82</v>
      </c>
      <c r="D37" s="127">
        <f t="shared" si="3"/>
        <v>0</v>
      </c>
      <c r="E37" s="125"/>
      <c r="F37" s="126">
        <v>0</v>
      </c>
      <c r="G37" s="126">
        <v>0</v>
      </c>
      <c r="H37" s="89">
        <f t="shared" si="0"/>
        <v>0</v>
      </c>
      <c r="I37" s="89" t="str">
        <f t="shared" si="4"/>
        <v>не заполнено</v>
      </c>
    </row>
    <row r="38" spans="1:9" ht="28.5" customHeight="1" x14ac:dyDescent="0.25">
      <c r="A38" s="32" t="s">
        <v>63</v>
      </c>
      <c r="B38" s="7" t="s">
        <v>77</v>
      </c>
      <c r="C38" s="8" t="s">
        <v>83</v>
      </c>
      <c r="D38" s="127">
        <f t="shared" si="3"/>
        <v>0</v>
      </c>
      <c r="E38" s="125"/>
      <c r="F38" s="126">
        <v>0</v>
      </c>
      <c r="G38" s="126">
        <v>0</v>
      </c>
      <c r="H38" s="89">
        <f t="shared" si="0"/>
        <v>0</v>
      </c>
      <c r="I38" s="89" t="str">
        <f t="shared" si="4"/>
        <v>не заполнено</v>
      </c>
    </row>
    <row r="39" spans="1:9" ht="21.75" customHeight="1" x14ac:dyDescent="0.25">
      <c r="A39" s="31" t="s">
        <v>9</v>
      </c>
      <c r="B39" s="7" t="s">
        <v>58</v>
      </c>
      <c r="C39" s="8">
        <v>70</v>
      </c>
      <c r="D39" s="127">
        <f t="shared" si="3"/>
        <v>0</v>
      </c>
      <c r="E39" s="129"/>
      <c r="F39" s="130">
        <v>0</v>
      </c>
      <c r="G39" s="130">
        <v>0</v>
      </c>
      <c r="H39" s="89">
        <f t="shared" si="0"/>
        <v>0</v>
      </c>
      <c r="I39" s="89" t="str">
        <f t="shared" si="4"/>
        <v>не заполнено</v>
      </c>
    </row>
    <row r="40" spans="1:9" ht="20.100000000000001" customHeight="1" x14ac:dyDescent="0.25">
      <c r="A40" s="31" t="s">
        <v>10</v>
      </c>
      <c r="B40" s="7" t="s">
        <v>24</v>
      </c>
      <c r="C40" s="8">
        <v>80</v>
      </c>
      <c r="D40" s="127">
        <f t="shared" si="3"/>
        <v>0</v>
      </c>
      <c r="E40" s="129"/>
      <c r="F40" s="130">
        <v>0</v>
      </c>
      <c r="G40" s="130">
        <v>0</v>
      </c>
      <c r="H40" s="89">
        <f t="shared" si="0"/>
        <v>0</v>
      </c>
      <c r="I40" s="89" t="str">
        <f t="shared" si="4"/>
        <v>не заполнено</v>
      </c>
    </row>
    <row r="41" spans="1:9" ht="20.100000000000001" customHeight="1" x14ac:dyDescent="0.25">
      <c r="A41" s="31" t="s">
        <v>25</v>
      </c>
      <c r="B41" s="7" t="s">
        <v>26</v>
      </c>
      <c r="C41" s="8">
        <v>90</v>
      </c>
      <c r="D41" s="127">
        <f t="shared" si="3"/>
        <v>0</v>
      </c>
      <c r="E41" s="129"/>
      <c r="F41" s="130">
        <v>0</v>
      </c>
      <c r="G41" s="130">
        <v>0</v>
      </c>
      <c r="H41" s="89">
        <f t="shared" si="0"/>
        <v>0</v>
      </c>
      <c r="I41" s="89" t="str">
        <f t="shared" si="4"/>
        <v>не заполнено</v>
      </c>
    </row>
    <row r="42" spans="1:9" ht="20.100000000000001" customHeight="1" x14ac:dyDescent="0.25">
      <c r="A42" s="31" t="s">
        <v>27</v>
      </c>
      <c r="B42" s="7" t="s">
        <v>103</v>
      </c>
      <c r="C42" s="8">
        <v>100</v>
      </c>
      <c r="D42" s="127">
        <f t="shared" si="3"/>
        <v>0</v>
      </c>
      <c r="E42" s="129"/>
      <c r="F42" s="130">
        <v>0</v>
      </c>
      <c r="G42" s="130">
        <v>0</v>
      </c>
      <c r="H42" s="89">
        <f t="shared" si="0"/>
        <v>0</v>
      </c>
      <c r="I42" s="89" t="str">
        <f t="shared" si="4"/>
        <v>не заполнено</v>
      </c>
    </row>
    <row r="43" spans="1:9" ht="44.25" customHeight="1" x14ac:dyDescent="0.25">
      <c r="A43" s="31" t="s">
        <v>28</v>
      </c>
      <c r="B43" s="7" t="s">
        <v>97</v>
      </c>
      <c r="C43" s="8">
        <v>110</v>
      </c>
      <c r="D43" s="127">
        <f t="shared" si="3"/>
        <v>0</v>
      </c>
      <c r="E43" s="131">
        <f>E44+E45+E46+E47+E48+E49+E50+E51</f>
        <v>0</v>
      </c>
      <c r="F43" s="131">
        <f t="shared" ref="F43:G43" si="7">F44+F45+F46+F47+F48+F49+F50+F51</f>
        <v>0</v>
      </c>
      <c r="G43" s="131">
        <f t="shared" si="7"/>
        <v>0</v>
      </c>
    </row>
    <row r="44" spans="1:9" ht="20.100000000000001" customHeight="1" x14ac:dyDescent="0.25">
      <c r="A44" s="31" t="s">
        <v>29</v>
      </c>
      <c r="B44" s="7" t="s">
        <v>30</v>
      </c>
      <c r="C44" s="8">
        <v>111</v>
      </c>
      <c r="D44" s="127">
        <f t="shared" si="3"/>
        <v>0</v>
      </c>
      <c r="E44" s="125"/>
      <c r="F44" s="126">
        <v>0</v>
      </c>
      <c r="G44" s="126">
        <v>0</v>
      </c>
      <c r="H44" s="89">
        <f t="shared" si="0"/>
        <v>0</v>
      </c>
      <c r="I44" s="89" t="str">
        <f t="shared" si="4"/>
        <v>не заполнено</v>
      </c>
    </row>
    <row r="45" spans="1:9" ht="20.100000000000001" customHeight="1" x14ac:dyDescent="0.25">
      <c r="A45" s="31" t="s">
        <v>31</v>
      </c>
      <c r="B45" s="7" t="s">
        <v>32</v>
      </c>
      <c r="C45" s="8">
        <v>112</v>
      </c>
      <c r="D45" s="127">
        <f t="shared" si="3"/>
        <v>0</v>
      </c>
      <c r="E45" s="125"/>
      <c r="F45" s="126">
        <v>0</v>
      </c>
      <c r="G45" s="126">
        <v>0</v>
      </c>
      <c r="H45" s="89">
        <f t="shared" si="0"/>
        <v>0</v>
      </c>
      <c r="I45" s="89" t="str">
        <f t="shared" si="4"/>
        <v>не заполнено</v>
      </c>
    </row>
    <row r="46" spans="1:9" ht="20.100000000000001" customHeight="1" x14ac:dyDescent="0.25">
      <c r="A46" s="33" t="s">
        <v>39</v>
      </c>
      <c r="B46" s="7" t="s">
        <v>76</v>
      </c>
      <c r="C46" s="8">
        <v>113</v>
      </c>
      <c r="D46" s="127">
        <f t="shared" si="3"/>
        <v>0</v>
      </c>
      <c r="E46" s="125"/>
      <c r="F46" s="126">
        <v>0</v>
      </c>
      <c r="G46" s="126">
        <v>0</v>
      </c>
      <c r="H46" s="89">
        <f t="shared" si="0"/>
        <v>0</v>
      </c>
      <c r="I46" s="89" t="str">
        <f t="shared" si="4"/>
        <v>не заполнено</v>
      </c>
    </row>
    <row r="47" spans="1:9" ht="33" customHeight="1" x14ac:dyDescent="0.25">
      <c r="A47" s="34" t="s">
        <v>40</v>
      </c>
      <c r="B47" s="7" t="s">
        <v>33</v>
      </c>
      <c r="C47" s="8">
        <v>114</v>
      </c>
      <c r="D47" s="127">
        <f t="shared" si="3"/>
        <v>0</v>
      </c>
      <c r="E47" s="125"/>
      <c r="F47" s="126">
        <v>0</v>
      </c>
      <c r="G47" s="126">
        <v>0</v>
      </c>
      <c r="H47" s="89">
        <f t="shared" si="0"/>
        <v>0</v>
      </c>
      <c r="I47" s="89" t="str">
        <f t="shared" si="4"/>
        <v>не заполнено</v>
      </c>
    </row>
    <row r="48" spans="1:9" ht="20.100000000000001" customHeight="1" x14ac:dyDescent="0.25">
      <c r="A48" s="31" t="s">
        <v>104</v>
      </c>
      <c r="B48" s="7" t="s">
        <v>34</v>
      </c>
      <c r="C48" s="8">
        <v>115</v>
      </c>
      <c r="D48" s="127">
        <f t="shared" si="3"/>
        <v>0</v>
      </c>
      <c r="E48" s="125"/>
      <c r="F48" s="126">
        <v>0</v>
      </c>
      <c r="G48" s="126">
        <v>0</v>
      </c>
      <c r="H48" s="89">
        <f t="shared" si="0"/>
        <v>0</v>
      </c>
      <c r="I48" s="89" t="str">
        <f t="shared" si="4"/>
        <v>не заполнено</v>
      </c>
    </row>
    <row r="49" spans="1:9" ht="20.100000000000001" customHeight="1" x14ac:dyDescent="0.25">
      <c r="A49" s="31" t="s">
        <v>105</v>
      </c>
      <c r="B49" s="7" t="s">
        <v>35</v>
      </c>
      <c r="C49" s="8">
        <v>116</v>
      </c>
      <c r="D49" s="127">
        <f t="shared" si="3"/>
        <v>0</v>
      </c>
      <c r="E49" s="125"/>
      <c r="F49" s="126">
        <v>0</v>
      </c>
      <c r="G49" s="126">
        <v>0</v>
      </c>
      <c r="H49" s="89">
        <f t="shared" si="0"/>
        <v>0</v>
      </c>
      <c r="I49" s="89" t="str">
        <f t="shared" si="4"/>
        <v>не заполнено</v>
      </c>
    </row>
    <row r="50" spans="1:9" ht="20.100000000000001" customHeight="1" x14ac:dyDescent="0.25">
      <c r="A50" s="31" t="s">
        <v>106</v>
      </c>
      <c r="B50" s="7" t="s">
        <v>36</v>
      </c>
      <c r="C50" s="8">
        <v>117</v>
      </c>
      <c r="D50" s="127">
        <f t="shared" si="3"/>
        <v>0</v>
      </c>
      <c r="E50" s="125"/>
      <c r="F50" s="126">
        <v>0</v>
      </c>
      <c r="G50" s="126">
        <v>0</v>
      </c>
      <c r="H50" s="89">
        <f t="shared" si="0"/>
        <v>0</v>
      </c>
      <c r="I50" s="89" t="str">
        <f t="shared" si="4"/>
        <v>не заполнено</v>
      </c>
    </row>
    <row r="51" spans="1:9" ht="20.100000000000001" customHeight="1" x14ac:dyDescent="0.25">
      <c r="A51" s="31" t="s">
        <v>107</v>
      </c>
      <c r="B51" s="7" t="s">
        <v>0</v>
      </c>
      <c r="C51" s="8">
        <v>118</v>
      </c>
      <c r="D51" s="127">
        <f t="shared" si="3"/>
        <v>0</v>
      </c>
      <c r="E51" s="125"/>
      <c r="F51" s="126">
        <v>0</v>
      </c>
      <c r="G51" s="126">
        <v>0</v>
      </c>
      <c r="H51" s="89">
        <f t="shared" si="0"/>
        <v>0</v>
      </c>
      <c r="I51" s="89" t="str">
        <f t="shared" si="4"/>
        <v>не заполнено</v>
      </c>
    </row>
    <row r="52" spans="1:9" ht="20.100000000000001" customHeight="1" x14ac:dyDescent="0.25">
      <c r="A52" s="31" t="s">
        <v>37</v>
      </c>
      <c r="B52" s="7" t="s">
        <v>111</v>
      </c>
      <c r="C52" s="8">
        <v>120</v>
      </c>
      <c r="D52" s="127">
        <f t="shared" si="3"/>
        <v>0</v>
      </c>
      <c r="E52" s="125"/>
      <c r="F52" s="126">
        <v>0</v>
      </c>
      <c r="G52" s="126">
        <v>0</v>
      </c>
      <c r="H52" s="89">
        <f t="shared" si="0"/>
        <v>0</v>
      </c>
      <c r="I52" s="89" t="str">
        <f t="shared" si="4"/>
        <v>не заполнено</v>
      </c>
    </row>
    <row r="53" spans="1:9" ht="20.100000000000001" customHeight="1" x14ac:dyDescent="0.25">
      <c r="A53" s="31" t="s">
        <v>108</v>
      </c>
      <c r="B53" s="7" t="s">
        <v>115</v>
      </c>
      <c r="C53" s="8">
        <v>130</v>
      </c>
      <c r="D53" s="127">
        <f t="shared" si="3"/>
        <v>0</v>
      </c>
      <c r="E53" s="131">
        <f>E54+E55+E56+E57</f>
        <v>0</v>
      </c>
      <c r="F53" s="131">
        <f t="shared" ref="F53:G53" si="8">F54+F55+F56+F57</f>
        <v>0</v>
      </c>
      <c r="G53" s="131">
        <f t="shared" si="8"/>
        <v>0</v>
      </c>
    </row>
    <row r="54" spans="1:9" ht="20.100000000000001" customHeight="1" x14ac:dyDescent="0.25">
      <c r="A54" s="31" t="s">
        <v>124</v>
      </c>
      <c r="B54" s="7" t="s">
        <v>102</v>
      </c>
      <c r="C54" s="8">
        <v>131</v>
      </c>
      <c r="D54" s="127">
        <f t="shared" si="3"/>
        <v>0</v>
      </c>
      <c r="E54" s="125"/>
      <c r="F54" s="126">
        <v>0</v>
      </c>
      <c r="G54" s="126">
        <v>0</v>
      </c>
      <c r="H54" s="89">
        <f t="shared" si="0"/>
        <v>0</v>
      </c>
      <c r="I54" s="89" t="str">
        <f t="shared" si="4"/>
        <v>не заполнено</v>
      </c>
    </row>
    <row r="55" spans="1:9" ht="27.75" customHeight="1" x14ac:dyDescent="0.25">
      <c r="A55" s="31" t="s">
        <v>125</v>
      </c>
      <c r="B55" s="23" t="s">
        <v>143</v>
      </c>
      <c r="C55" s="8">
        <v>132</v>
      </c>
      <c r="D55" s="127">
        <f t="shared" si="3"/>
        <v>0</v>
      </c>
      <c r="E55" s="125"/>
      <c r="F55" s="126">
        <v>0</v>
      </c>
      <c r="G55" s="126">
        <v>0</v>
      </c>
      <c r="H55" s="89">
        <f t="shared" si="0"/>
        <v>0</v>
      </c>
      <c r="I55" s="89" t="str">
        <f t="shared" si="4"/>
        <v>не заполнено</v>
      </c>
    </row>
    <row r="56" spans="1:9" ht="20.100000000000001" customHeight="1" x14ac:dyDescent="0.25">
      <c r="A56" s="31" t="s">
        <v>126</v>
      </c>
      <c r="B56" s="7" t="s">
        <v>75</v>
      </c>
      <c r="C56" s="8">
        <v>133</v>
      </c>
      <c r="D56" s="127">
        <f t="shared" si="3"/>
        <v>0</v>
      </c>
      <c r="E56" s="125"/>
      <c r="F56" s="126">
        <v>0</v>
      </c>
      <c r="G56" s="126">
        <v>0</v>
      </c>
      <c r="H56" s="89">
        <f t="shared" si="0"/>
        <v>0</v>
      </c>
      <c r="I56" s="89" t="str">
        <f t="shared" si="4"/>
        <v>не заполнено</v>
      </c>
    </row>
    <row r="57" spans="1:9" ht="20.100000000000001" customHeight="1" x14ac:dyDescent="0.25">
      <c r="A57" s="31" t="s">
        <v>127</v>
      </c>
      <c r="B57" s="7" t="s">
        <v>74</v>
      </c>
      <c r="C57" s="41">
        <v>134</v>
      </c>
      <c r="D57" s="127">
        <f t="shared" si="3"/>
        <v>0</v>
      </c>
      <c r="E57" s="125"/>
      <c r="F57" s="126">
        <v>0</v>
      </c>
      <c r="G57" s="126">
        <v>0</v>
      </c>
      <c r="H57" s="89">
        <f t="shared" si="0"/>
        <v>0</v>
      </c>
      <c r="I57" s="89" t="str">
        <f t="shared" si="4"/>
        <v>не заполнено</v>
      </c>
    </row>
    <row r="58" spans="1:9" ht="14.4" thickBot="1" x14ac:dyDescent="0.3">
      <c r="A58" s="88" t="s">
        <v>123</v>
      </c>
      <c r="B58" s="11" t="s">
        <v>65</v>
      </c>
      <c r="C58" s="12">
        <v>140</v>
      </c>
      <c r="D58" s="132">
        <f t="shared" si="3"/>
        <v>0</v>
      </c>
      <c r="E58" s="133"/>
      <c r="F58" s="134">
        <v>0</v>
      </c>
      <c r="G58" s="134">
        <v>0</v>
      </c>
      <c r="H58" s="89">
        <f t="shared" si="0"/>
        <v>0</v>
      </c>
      <c r="I58" s="89" t="str">
        <f t="shared" si="4"/>
        <v>не заполнено</v>
      </c>
    </row>
    <row r="59" spans="1:9" ht="20.100000000000001" customHeight="1" thickBot="1" x14ac:dyDescent="0.3">
      <c r="A59" s="152" t="s">
        <v>50</v>
      </c>
      <c r="B59" s="153"/>
      <c r="C59" s="24">
        <v>150</v>
      </c>
      <c r="D59" s="135">
        <f>D24+D39+D40+D41+D42+D43+D52+D53+D58</f>
        <v>0</v>
      </c>
      <c r="E59" s="135">
        <f t="shared" ref="E59:G59" si="9">E24+E39+E40+E41+E42+E43+E52+E53+E58</f>
        <v>0</v>
      </c>
      <c r="F59" s="135">
        <f t="shared" si="9"/>
        <v>0</v>
      </c>
      <c r="G59" s="136">
        <f t="shared" si="9"/>
        <v>0</v>
      </c>
    </row>
    <row r="60" spans="1:9" ht="20.100000000000001" customHeight="1" thickBot="1" x14ac:dyDescent="0.3">
      <c r="A60" s="154" t="s">
        <v>112</v>
      </c>
      <c r="B60" s="155"/>
      <c r="C60" s="24">
        <v>160</v>
      </c>
      <c r="D60" s="135">
        <f>D15+D22-D59</f>
        <v>0</v>
      </c>
      <c r="E60" s="137" t="s">
        <v>2</v>
      </c>
      <c r="F60" s="138" t="s">
        <v>2</v>
      </c>
      <c r="G60" s="139" t="s">
        <v>2</v>
      </c>
    </row>
    <row r="61" spans="1:9" ht="14.4" thickBot="1" x14ac:dyDescent="0.3">
      <c r="A61" s="152" t="s">
        <v>72</v>
      </c>
      <c r="B61" s="153"/>
      <c r="C61" s="24">
        <v>170</v>
      </c>
      <c r="D61" s="135" t="e">
        <f>D59*100/D22</f>
        <v>#DIV/0!</v>
      </c>
      <c r="E61" s="140" t="e">
        <f>E59*100/D17</f>
        <v>#DIV/0!</v>
      </c>
      <c r="F61" s="141" t="e">
        <f>F59*100/D20</f>
        <v>#DIV/0!</v>
      </c>
      <c r="G61" s="142" t="e">
        <f>G59*100/D21</f>
        <v>#DIV/0!</v>
      </c>
    </row>
    <row r="62" spans="1:9" ht="13.8" x14ac:dyDescent="0.25">
      <c r="A62" s="13"/>
      <c r="B62" s="43"/>
      <c r="C62" s="13"/>
      <c r="D62" s="13"/>
      <c r="E62" s="76"/>
      <c r="F62" s="77"/>
      <c r="G62" s="77"/>
    </row>
    <row r="63" spans="1:9" ht="15.6" x14ac:dyDescent="0.25">
      <c r="A63" s="13"/>
      <c r="B63" s="78" t="s">
        <v>52</v>
      </c>
      <c r="C63" s="13"/>
      <c r="D63" s="13"/>
      <c r="E63" s="76"/>
      <c r="F63" s="77"/>
      <c r="G63" s="77"/>
    </row>
    <row r="64" spans="1:9" ht="15.6" x14ac:dyDescent="0.25">
      <c r="A64" s="13"/>
      <c r="B64" s="78" t="s">
        <v>5</v>
      </c>
      <c r="C64" s="149"/>
      <c r="D64" s="149"/>
      <c r="E64" s="149"/>
      <c r="F64" s="79"/>
      <c r="G64" s="79"/>
      <c r="H64" s="89">
        <f t="shared" si="0"/>
        <v>0</v>
      </c>
      <c r="I64" s="89" t="str">
        <f>IF(C64="","не заполнено","")</f>
        <v>не заполнено</v>
      </c>
    </row>
    <row r="65" spans="1:9" ht="13.8" x14ac:dyDescent="0.25">
      <c r="A65" s="13"/>
      <c r="B65" s="43"/>
      <c r="C65" s="80"/>
      <c r="D65" s="80" t="s">
        <v>41</v>
      </c>
      <c r="E65" s="81"/>
      <c r="F65" s="82"/>
      <c r="G65" s="82"/>
    </row>
    <row r="66" spans="1:9" ht="13.8" x14ac:dyDescent="0.25">
      <c r="A66" s="13"/>
      <c r="B66" s="43"/>
      <c r="C66" s="80"/>
      <c r="D66" s="80"/>
      <c r="E66" s="76"/>
      <c r="F66" s="77"/>
      <c r="G66" s="77"/>
    </row>
    <row r="67" spans="1:9" ht="15.6" x14ac:dyDescent="0.25">
      <c r="A67" s="13"/>
      <c r="B67" s="78" t="s">
        <v>4</v>
      </c>
      <c r="C67" s="149"/>
      <c r="D67" s="149"/>
      <c r="E67" s="149"/>
      <c r="F67" s="79"/>
      <c r="G67" s="79"/>
      <c r="H67" s="89">
        <f t="shared" si="0"/>
        <v>0</v>
      </c>
      <c r="I67" s="89" t="str">
        <f t="shared" ref="I67" si="10">IF(C67="","не заполнено","")</f>
        <v>не заполнено</v>
      </c>
    </row>
    <row r="68" spans="1:9" ht="13.8" x14ac:dyDescent="0.25">
      <c r="A68" s="13"/>
      <c r="B68" s="43"/>
      <c r="C68" s="80"/>
      <c r="D68" s="80" t="s">
        <v>41</v>
      </c>
      <c r="E68" s="81"/>
      <c r="F68" s="82"/>
      <c r="G68" s="82"/>
    </row>
    <row r="69" spans="1:9" x14ac:dyDescent="0.25">
      <c r="E69" s="83"/>
      <c r="F69" s="84"/>
      <c r="G69" s="84"/>
      <c r="H69" s="89">
        <f t="shared" si="0"/>
        <v>0</v>
      </c>
      <c r="I69" s="89" t="str">
        <f>IF(E69="","не заполнено","")</f>
        <v>не заполнено</v>
      </c>
    </row>
    <row r="70" spans="1:9" x14ac:dyDescent="0.25">
      <c r="E70" s="85" t="s">
        <v>42</v>
      </c>
      <c r="F70" s="86"/>
      <c r="G70" s="86"/>
    </row>
    <row r="73" spans="1:9" s="91" customFormat="1" ht="48" customHeight="1" x14ac:dyDescent="0.25">
      <c r="A73" s="146" t="str">
        <f>IF(H73&lt;39,"Отчет не может быть принят к зачету и будет возвращен на доработку. Красного слова НЕ ЗАПОЛНЕНО быть не должно.","")</f>
        <v>Отчет не может быть принят к зачету и будет возвращен на доработку. Красного слова НЕ ЗАПОЛНЕНО быть не должно.</v>
      </c>
      <c r="B73" s="146"/>
      <c r="C73" s="146"/>
      <c r="D73" s="146"/>
      <c r="E73" s="146"/>
      <c r="F73" s="146"/>
      <c r="G73" s="146"/>
      <c r="H73" s="90">
        <f>SUM(H11:H72)</f>
        <v>1</v>
      </c>
      <c r="I73" s="90"/>
    </row>
    <row r="74" spans="1:9" s="93" customFormat="1" ht="33.75" customHeight="1" x14ac:dyDescent="0.25">
      <c r="A74" s="147" t="str">
        <f>IF(H73=39,"Отчет заполнен верно.","")</f>
        <v/>
      </c>
      <c r="B74" s="147"/>
      <c r="C74" s="147"/>
      <c r="D74" s="147"/>
      <c r="E74" s="147"/>
      <c r="F74" s="147"/>
      <c r="G74" s="147"/>
      <c r="H74" s="92"/>
      <c r="I74" s="92"/>
    </row>
  </sheetData>
  <sheetProtection algorithmName="SHA-512" hashValue="kC58I2X2aPUYlJAt3xR2T581yLdffs8TRTYG8ncLGTBGrKIPAMZLDFm7VN+7P5uoYCkILrmOhk9I6QGPLKyqdA==" saltValue="ckSxRJJRtOtShE+M1vqGDQ==" spinCount="100000" sheet="1" objects="1" scenarios="1" selectLockedCells="1"/>
  <mergeCells count="22">
    <mergeCell ref="D16:G16"/>
    <mergeCell ref="F4:G4"/>
    <mergeCell ref="E11:G11"/>
    <mergeCell ref="A6:E6"/>
    <mergeCell ref="A7:E7"/>
    <mergeCell ref="A8:E8"/>
    <mergeCell ref="A73:G73"/>
    <mergeCell ref="A74:G74"/>
    <mergeCell ref="E2:G2"/>
    <mergeCell ref="C67:E67"/>
    <mergeCell ref="A23:B23"/>
    <mergeCell ref="C64:E64"/>
    <mergeCell ref="A59:B59"/>
    <mergeCell ref="A60:B60"/>
    <mergeCell ref="A22:B22"/>
    <mergeCell ref="A61:B61"/>
    <mergeCell ref="D14:G14"/>
    <mergeCell ref="A15:B15"/>
    <mergeCell ref="A16:B16"/>
    <mergeCell ref="A10:B10"/>
    <mergeCell ref="A11:D11"/>
    <mergeCell ref="A4:E4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_x000a_" sqref="D17 E54:G58 E35:G42 E44:G52 E25:G33" xr:uid="{00000000-0002-0000-0000-000000000000}">
      <formula1>0</formula1>
    </dataValidation>
  </dataValidations>
  <pageMargins left="0.62992125984251968" right="0.23622047244094491" top="0.74803149606299213" bottom="0.74803149606299213" header="0.31496062992125984" footer="0.31496062992125984"/>
  <pageSetup paperSize="9" scale="94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5" tint="0.59999389629810485"/>
  </sheetPr>
  <dimension ref="A1:F48"/>
  <sheetViews>
    <sheetView workbookViewId="0">
      <selection activeCell="D38" sqref="D38"/>
    </sheetView>
  </sheetViews>
  <sheetFormatPr defaultColWidth="9" defaultRowHeight="13.8" x14ac:dyDescent="0.25"/>
  <cols>
    <col min="1" max="1" width="11.6640625" style="43" customWidth="1"/>
    <col min="2" max="2" width="49.33203125" style="43" customWidth="1"/>
    <col min="3" max="3" width="8.88671875" style="43" customWidth="1"/>
    <col min="4" max="4" width="16" style="43" customWidth="1"/>
    <col min="5" max="5" width="1" style="43" customWidth="1"/>
    <col min="6" max="6" width="26.88671875" style="94" customWidth="1"/>
    <col min="7" max="16384" width="9" style="43"/>
  </cols>
  <sheetData>
    <row r="1" spans="1:4" x14ac:dyDescent="0.25">
      <c r="A1" s="44"/>
      <c r="D1" s="45" t="s">
        <v>43</v>
      </c>
    </row>
    <row r="2" spans="1:4" x14ac:dyDescent="0.25">
      <c r="D2" s="46" t="s">
        <v>44</v>
      </c>
    </row>
    <row r="4" spans="1:4" x14ac:dyDescent="0.25">
      <c r="A4" s="177" t="s">
        <v>53</v>
      </c>
      <c r="B4" s="177"/>
      <c r="C4" s="48"/>
      <c r="D4" s="48"/>
    </row>
    <row r="5" spans="1:4" ht="27" customHeight="1" x14ac:dyDescent="0.25">
      <c r="A5" s="172">
        <f>'1ПБ'!A11:C11</f>
        <v>0</v>
      </c>
      <c r="B5" s="173"/>
      <c r="C5" s="173"/>
      <c r="D5" s="174"/>
    </row>
    <row r="6" spans="1:4" ht="15" customHeight="1" x14ac:dyDescent="0.25">
      <c r="A6" s="14"/>
      <c r="B6" s="14"/>
      <c r="C6" s="14"/>
      <c r="D6" s="14"/>
    </row>
    <row r="7" spans="1:4" x14ac:dyDescent="0.25">
      <c r="A7" s="175" t="s">
        <v>66</v>
      </c>
      <c r="B7" s="175"/>
      <c r="C7" s="175"/>
      <c r="D7" s="175"/>
    </row>
    <row r="8" spans="1:4" ht="16.8" x14ac:dyDescent="0.25">
      <c r="A8" s="49"/>
      <c r="B8" s="43" t="s">
        <v>87</v>
      </c>
      <c r="C8" s="50"/>
      <c r="D8" s="50"/>
    </row>
    <row r="9" spans="1:4" x14ac:dyDescent="0.25">
      <c r="A9" s="51"/>
      <c r="D9" s="45" t="s">
        <v>45</v>
      </c>
    </row>
    <row r="10" spans="1:4" ht="27.6" x14ac:dyDescent="0.25">
      <c r="A10" s="31" t="s">
        <v>84</v>
      </c>
      <c r="B10" s="15" t="s">
        <v>3</v>
      </c>
      <c r="C10" s="31" t="s">
        <v>85</v>
      </c>
      <c r="D10" s="15" t="s">
        <v>46</v>
      </c>
    </row>
    <row r="11" spans="1:4" x14ac:dyDescent="0.25">
      <c r="A11" s="31">
        <v>1</v>
      </c>
      <c r="B11" s="58" t="s">
        <v>144</v>
      </c>
      <c r="C11" s="59" t="s">
        <v>89</v>
      </c>
      <c r="D11" s="143"/>
    </row>
    <row r="12" spans="1:4" x14ac:dyDescent="0.25">
      <c r="A12" s="15">
        <v>2</v>
      </c>
      <c r="B12" s="16" t="s">
        <v>47</v>
      </c>
      <c r="C12" s="17" t="s">
        <v>88</v>
      </c>
      <c r="D12" s="143"/>
    </row>
    <row r="13" spans="1:4" x14ac:dyDescent="0.25">
      <c r="A13" s="15">
        <v>3</v>
      </c>
      <c r="B13" s="16" t="s">
        <v>48</v>
      </c>
      <c r="C13" s="17" t="s">
        <v>90</v>
      </c>
      <c r="D13" s="143"/>
    </row>
    <row r="14" spans="1:4" x14ac:dyDescent="0.25">
      <c r="A14" s="15">
        <v>4</v>
      </c>
      <c r="B14" s="18" t="s">
        <v>120</v>
      </c>
      <c r="C14" s="17" t="s">
        <v>109</v>
      </c>
      <c r="D14" s="143"/>
    </row>
    <row r="15" spans="1:4" x14ac:dyDescent="0.25">
      <c r="A15" s="15">
        <v>5</v>
      </c>
      <c r="B15" s="16" t="s">
        <v>121</v>
      </c>
      <c r="C15" s="17" t="s">
        <v>122</v>
      </c>
      <c r="D15" s="143"/>
    </row>
    <row r="16" spans="1:4" x14ac:dyDescent="0.25">
      <c r="A16" s="15">
        <v>6</v>
      </c>
      <c r="B16" s="42"/>
      <c r="C16" s="17" t="s">
        <v>137</v>
      </c>
      <c r="D16" s="143"/>
    </row>
    <row r="17" spans="1:6" x14ac:dyDescent="0.25">
      <c r="A17" s="15">
        <v>7</v>
      </c>
      <c r="B17" s="42"/>
      <c r="C17" s="17" t="s">
        <v>138</v>
      </c>
      <c r="D17" s="143"/>
    </row>
    <row r="18" spans="1:6" ht="14.4" thickBot="1" x14ac:dyDescent="0.3">
      <c r="A18" s="15">
        <v>8</v>
      </c>
      <c r="B18" s="42"/>
      <c r="C18" s="57" t="s">
        <v>139</v>
      </c>
      <c r="D18" s="144"/>
    </row>
    <row r="19" spans="1:6" ht="14.4" thickBot="1" x14ac:dyDescent="0.3">
      <c r="A19" s="19"/>
      <c r="B19" s="20" t="s">
        <v>49</v>
      </c>
      <c r="C19" s="21">
        <v>30</v>
      </c>
      <c r="D19" s="145">
        <f>D11+D12+D13+D14+D15+D16+D17+D18</f>
        <v>0</v>
      </c>
      <c r="E19" s="95">
        <f>IF(F19="",1,0)</f>
        <v>1</v>
      </c>
      <c r="F19" s="96" t="str">
        <f>IF(D19='1ПБ'!D20,"","Не соответствует строке 30 в 1ПБ")</f>
        <v/>
      </c>
    </row>
    <row r="20" spans="1:6" x14ac:dyDescent="0.25">
      <c r="A20" s="52"/>
      <c r="B20" s="53"/>
      <c r="C20" s="54"/>
      <c r="D20" s="55"/>
    </row>
    <row r="21" spans="1:6" x14ac:dyDescent="0.25">
      <c r="A21" s="52"/>
      <c r="B21" s="53"/>
      <c r="C21" s="54"/>
      <c r="D21" s="55"/>
    </row>
    <row r="22" spans="1:6" x14ac:dyDescent="0.25">
      <c r="A22" s="52"/>
      <c r="B22" s="53"/>
      <c r="C22" s="54"/>
      <c r="D22" s="55"/>
    </row>
    <row r="23" spans="1:6" x14ac:dyDescent="0.25">
      <c r="A23" s="52"/>
      <c r="B23" s="53"/>
      <c r="C23" s="54"/>
      <c r="D23" s="55"/>
    </row>
    <row r="24" spans="1:6" x14ac:dyDescent="0.25">
      <c r="A24" s="52"/>
      <c r="B24" s="53"/>
      <c r="C24" s="54"/>
      <c r="D24" s="55"/>
    </row>
    <row r="25" spans="1:6" x14ac:dyDescent="0.25">
      <c r="A25" s="52"/>
      <c r="B25" s="53"/>
      <c r="C25" s="54"/>
      <c r="D25" s="55"/>
    </row>
    <row r="26" spans="1:6" x14ac:dyDescent="0.25">
      <c r="A26" s="52"/>
      <c r="B26" s="53"/>
      <c r="C26" s="54"/>
      <c r="D26" s="55"/>
    </row>
    <row r="27" spans="1:6" x14ac:dyDescent="0.25">
      <c r="A27" s="52"/>
      <c r="B27" s="53"/>
      <c r="C27" s="54"/>
      <c r="D27" s="55"/>
    </row>
    <row r="28" spans="1:6" x14ac:dyDescent="0.25">
      <c r="A28" s="52"/>
      <c r="B28" s="53"/>
      <c r="C28" s="54"/>
      <c r="D28" s="45" t="s">
        <v>67</v>
      </c>
    </row>
    <row r="29" spans="1:6" x14ac:dyDescent="0.25">
      <c r="A29" s="50"/>
      <c r="B29" s="50"/>
      <c r="C29" s="50"/>
      <c r="D29" s="46" t="s">
        <v>44</v>
      </c>
    </row>
    <row r="30" spans="1:6" x14ac:dyDescent="0.25">
      <c r="A30" s="50"/>
      <c r="B30" s="50"/>
      <c r="C30" s="50"/>
      <c r="D30" s="46"/>
    </row>
    <row r="31" spans="1:6" x14ac:dyDescent="0.25">
      <c r="A31" s="176" t="s">
        <v>119</v>
      </c>
      <c r="B31" s="176"/>
      <c r="C31" s="176"/>
      <c r="D31" s="176"/>
    </row>
    <row r="32" spans="1:6" x14ac:dyDescent="0.25">
      <c r="A32" s="50"/>
      <c r="B32" s="43" t="s">
        <v>86</v>
      </c>
      <c r="C32" s="50"/>
      <c r="D32" s="46"/>
    </row>
    <row r="33" spans="1:6" ht="16.8" x14ac:dyDescent="0.25">
      <c r="A33" s="56"/>
      <c r="D33" s="45" t="s">
        <v>45</v>
      </c>
    </row>
    <row r="34" spans="1:6" ht="27.6" x14ac:dyDescent="0.25">
      <c r="A34" s="31" t="s">
        <v>84</v>
      </c>
      <c r="B34" s="15" t="s">
        <v>3</v>
      </c>
      <c r="C34" s="31" t="s">
        <v>85</v>
      </c>
      <c r="D34" s="15" t="s">
        <v>46</v>
      </c>
    </row>
    <row r="35" spans="1:6" x14ac:dyDescent="0.25">
      <c r="A35" s="15">
        <v>1</v>
      </c>
      <c r="B35" s="18" t="s">
        <v>68</v>
      </c>
      <c r="C35" s="17" t="s">
        <v>91</v>
      </c>
      <c r="D35" s="143"/>
    </row>
    <row r="36" spans="1:6" x14ac:dyDescent="0.25">
      <c r="A36" s="15">
        <v>2</v>
      </c>
      <c r="B36" s="16" t="s">
        <v>69</v>
      </c>
      <c r="C36" s="17" t="s">
        <v>92</v>
      </c>
      <c r="D36" s="143"/>
    </row>
    <row r="37" spans="1:6" x14ac:dyDescent="0.25">
      <c r="A37" s="15">
        <v>3</v>
      </c>
      <c r="B37" s="18" t="s">
        <v>73</v>
      </c>
      <c r="C37" s="17" t="s">
        <v>93</v>
      </c>
      <c r="D37" s="143"/>
    </row>
    <row r="38" spans="1:6" x14ac:dyDescent="0.25">
      <c r="A38" s="15">
        <v>4</v>
      </c>
      <c r="B38" s="18" t="s">
        <v>70</v>
      </c>
      <c r="C38" s="17" t="s">
        <v>94</v>
      </c>
      <c r="D38" s="143"/>
    </row>
    <row r="39" spans="1:6" x14ac:dyDescent="0.25">
      <c r="A39" s="15">
        <v>5</v>
      </c>
      <c r="B39" s="18" t="s">
        <v>71</v>
      </c>
      <c r="C39" s="17" t="s">
        <v>95</v>
      </c>
      <c r="D39" s="143"/>
    </row>
    <row r="40" spans="1:6" x14ac:dyDescent="0.25">
      <c r="A40" s="15">
        <v>6</v>
      </c>
      <c r="B40" s="42"/>
      <c r="C40" s="17" t="s">
        <v>140</v>
      </c>
      <c r="D40" s="143"/>
    </row>
    <row r="41" spans="1:6" x14ac:dyDescent="0.25">
      <c r="A41" s="15">
        <v>7</v>
      </c>
      <c r="B41" s="42"/>
      <c r="C41" s="17" t="s">
        <v>141</v>
      </c>
      <c r="D41" s="143"/>
    </row>
    <row r="42" spans="1:6" ht="14.4" thickBot="1" x14ac:dyDescent="0.3">
      <c r="A42" s="15">
        <v>8</v>
      </c>
      <c r="B42" s="42"/>
      <c r="C42" s="57" t="s">
        <v>142</v>
      </c>
      <c r="D42" s="144"/>
    </row>
    <row r="43" spans="1:6" ht="14.4" thickBot="1" x14ac:dyDescent="0.3">
      <c r="A43" s="19"/>
      <c r="B43" s="20" t="s">
        <v>49</v>
      </c>
      <c r="C43" s="21" t="s">
        <v>96</v>
      </c>
      <c r="D43" s="145">
        <f>D35+D36+D37+D38+D39+D40+D41+D42</f>
        <v>0</v>
      </c>
      <c r="E43" s="95">
        <f>IF(F43="",1,0)</f>
        <v>1</v>
      </c>
      <c r="F43" s="96" t="str">
        <f>IF(D43='1ПБ'!D21,"","Не соответствует строке 40 в 1ПБ")</f>
        <v/>
      </c>
    </row>
    <row r="47" spans="1:6" ht="50.25" customHeight="1" x14ac:dyDescent="0.25">
      <c r="A47" s="178" t="str">
        <f>IF(E47&lt;2,"Отчет не может быть принят к зачету и будет возвращен на доработку. Красного слова НЕ СООТВЕТСТВУЕТ быть не должно.","")</f>
        <v/>
      </c>
      <c r="B47" s="178"/>
      <c r="C47" s="178"/>
      <c r="D47" s="178"/>
      <c r="E47" s="95">
        <f>E43+E19</f>
        <v>2</v>
      </c>
    </row>
    <row r="48" spans="1:6" ht="28.5" customHeight="1" x14ac:dyDescent="0.25">
      <c r="A48" s="171" t="str">
        <f>IF(E47=2,"Отчет заполнен верно.","")</f>
        <v>Отчет заполнен верно.</v>
      </c>
      <c r="B48" s="171"/>
      <c r="C48" s="171"/>
      <c r="D48" s="171"/>
    </row>
  </sheetData>
  <sheetProtection algorithmName="SHA-512" hashValue="jGGfbsJ0vt9N7/CzK3oAlfTEwMx5Q7+wz8tY5F97RrhkwiK6Ur9BlYk4ZsYkyQH90KBEQyiflD5HGFDhskC9lg==" saltValue="6Nt4Y0zPEeci1dF6VBT9nA==" spinCount="100000" sheet="1" objects="1" scenarios="1" selectLockedCells="1"/>
  <mergeCells count="6">
    <mergeCell ref="A48:D48"/>
    <mergeCell ref="A5:D5"/>
    <mergeCell ref="A7:D7"/>
    <mergeCell ref="A31:D31"/>
    <mergeCell ref="A4:B4"/>
    <mergeCell ref="A47:D47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_x000a_" sqref="D12:D18 D35:D42" xr:uid="{00000000-0002-0000-0100-000000000000}">
      <formula1>0</formula1>
    </dataValidation>
  </dataValidations>
  <pageMargins left="0.78749999999999998" right="0.78749999999999998" top="0.78749999999999998" bottom="0.78749999999999998" header="0.5" footer="0.5"/>
  <pageSetup paperSize="9" firstPageNumber="0" fitToHeight="0" orientation="portrait" r:id="rId1"/>
  <headerFooter alignWithMargins="0"/>
  <ignoredErrors>
    <ignoredError sqref="C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1ПБ</vt:lpstr>
      <vt:lpstr>прил 1, 2</vt:lpstr>
    </vt:vector>
  </TitlesOfParts>
  <Company>EDUPROF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 С.П.</dc:creator>
  <cp:lastModifiedBy>Galina</cp:lastModifiedBy>
  <cp:lastPrinted>2021-10-18T18:10:02Z</cp:lastPrinted>
  <dcterms:created xsi:type="dcterms:W3CDTF">2005-05-26T13:21:31Z</dcterms:created>
  <dcterms:modified xsi:type="dcterms:W3CDTF">2021-12-20T09:07:10Z</dcterms:modified>
</cp:coreProperties>
</file>